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45eceb414887ea/Skrivebord/Kundby Vandværk/"/>
    </mc:Choice>
  </mc:AlternateContent>
  <xr:revisionPtr revIDLastSave="2" documentId="8_{0E29F1CC-B386-4163-8FBA-A03BF9046553}" xr6:coauthVersionLast="47" xr6:coauthVersionMax="47" xr10:uidLastSave="{8228F91F-4D2B-4A19-BC0D-6174BEFA9DA3}"/>
  <bookViews>
    <workbookView xWindow="-120" yWindow="-120" windowWidth="29040" windowHeight="15720" xr2:uid="{00000000-000D-0000-FFFF-FFFF00000000}"/>
  </bookViews>
  <sheets>
    <sheet name="Takstblad (2)" sheetId="4" r:id="rId1"/>
    <sheet name="Ark3" sheetId="3" r:id="rId2"/>
  </sheets>
  <calcPr calcId="191029"/>
</workbook>
</file>

<file path=xl/calcChain.xml><?xml version="1.0" encoding="utf-8"?>
<calcChain xmlns="http://schemas.openxmlformats.org/spreadsheetml/2006/main">
  <c r="I6" i="4" l="1"/>
  <c r="I42" i="4"/>
  <c r="I40" i="4"/>
  <c r="I39" i="4"/>
  <c r="I37" i="4"/>
  <c r="I36" i="4"/>
  <c r="I35" i="4"/>
  <c r="I5" i="4" l="1"/>
  <c r="I15" i="4"/>
  <c r="D11" i="3"/>
  <c r="D12" i="3" s="1"/>
  <c r="E11" i="3"/>
  <c r="E12" i="3" s="1"/>
  <c r="I13" i="4"/>
  <c r="I14" i="4"/>
  <c r="I12" i="4"/>
  <c r="I43" i="4"/>
  <c r="I38" i="4"/>
  <c r="I8" i="4"/>
  <c r="H9" i="4" l="1"/>
  <c r="I7" i="4"/>
  <c r="I9" i="4" s="1"/>
</calcChain>
</file>

<file path=xl/sharedStrings.xml><?xml version="1.0" encoding="utf-8"?>
<sst xmlns="http://schemas.openxmlformats.org/spreadsheetml/2006/main" count="72" uniqueCount="50">
  <si>
    <t>Excl. Moms</t>
  </si>
  <si>
    <t>Incl. Moms</t>
  </si>
  <si>
    <t>Kr.</t>
  </si>
  <si>
    <t>Anlægsbidrag (tilslutningsafgift)</t>
  </si>
  <si>
    <t>svarende til ændringen iht. regulativ og fordelingsnøgle.</t>
  </si>
  <si>
    <t xml:space="preserve">Kontakt vandværket ved vandspild fra skjult ledning, hvor det eventuelt vil være muligt at få refusion af afgift for </t>
  </si>
  <si>
    <t>ledningsført vand (statsafgift, vandskat) og vandafgift til vandværket jfr. gældende lovgivning.</t>
  </si>
  <si>
    <t>Gebyrer</t>
  </si>
  <si>
    <t>Rykkergebyr pr. rykker.</t>
  </si>
  <si>
    <t>momsfri</t>
  </si>
  <si>
    <t xml:space="preserve">Rekvireret kontrol af vandmåler sker på akkrediteret målerlaboratorium. Overholder kontrollen grænseværdierne for </t>
  </si>
  <si>
    <t>moms</t>
  </si>
  <si>
    <t>I alt</t>
  </si>
  <si>
    <t>Takster ved 100 m³ - pr. m³</t>
  </si>
  <si>
    <t>Fastafgift vand</t>
  </si>
  <si>
    <t>Variabel vand</t>
  </si>
  <si>
    <t>Vandskat</t>
  </si>
  <si>
    <t>Afledning fast</t>
  </si>
  <si>
    <t>Afledning variabel</t>
  </si>
  <si>
    <t xml:space="preserve">Ved stigende forbrug, ændret anvendelse, om - eller tilbygning kan der opkræves et eller flere anlægsbidrag </t>
  </si>
  <si>
    <t>I alt pr. m³</t>
  </si>
  <si>
    <r>
      <t>Vandafgift pr. m</t>
    </r>
    <r>
      <rPr>
        <b/>
        <vertAlign val="superscript"/>
        <sz val="10"/>
        <rFont val="Calibri"/>
        <family val="2"/>
      </rPr>
      <t>3</t>
    </r>
    <r>
      <rPr>
        <b/>
        <sz val="10"/>
        <rFont val="Calibri"/>
        <family val="2"/>
      </rPr>
      <t>.</t>
    </r>
  </si>
  <si>
    <t xml:space="preserve">Stikledningsbidrag pr. stk. </t>
  </si>
  <si>
    <t>Driftsbidrag pr. år</t>
  </si>
  <si>
    <r>
      <t xml:space="preserve">Forsyningsledningsbidrag i takstzone 3 (Landzone) </t>
    </r>
    <r>
      <rPr>
        <sz val="10"/>
        <rFont val="Calibri"/>
        <family val="2"/>
        <scheme val="minor"/>
      </rPr>
      <t>pr. ejendom (matr.nr.) *</t>
    </r>
  </si>
  <si>
    <r>
      <t>Statsafgift af ledningsført vand pr. m</t>
    </r>
    <r>
      <rPr>
        <b/>
        <vertAlign val="superscript"/>
        <sz val="10"/>
        <color theme="1"/>
        <rFont val="Calibri"/>
        <family val="2"/>
      </rPr>
      <t>3</t>
    </r>
    <r>
      <rPr>
        <b/>
        <sz val="10"/>
        <color theme="1"/>
        <rFont val="Calibri"/>
        <family val="2"/>
      </rPr>
      <t xml:space="preserve"> (Vandskat)</t>
    </r>
  </si>
  <si>
    <t>Tilslutning skal udføres af vandværket. Tilslutning kan først ske, efter vandværkets modtagelse af anlægsbidrag inkl. moms</t>
  </si>
  <si>
    <t>Fast årlig afgift pr. ejendom/boligenhed</t>
  </si>
  <si>
    <t>Forsyningsledningsbidrag pr. bolig-/erhverv</t>
  </si>
  <si>
    <t>Takster der ikke fremgår af takstbladet, fastsættes separat af vandforsyningen efter godkendelse af Holbæk Kommune.</t>
  </si>
  <si>
    <t>Lukkevarsel</t>
  </si>
  <si>
    <t>Gebyr for regningskopi</t>
  </si>
  <si>
    <t>Gebyr for målekontrol + faktiske omkostninger</t>
  </si>
  <si>
    <t>Flyttegebyr uden måleraflæsning (gebyr for både til- og fraflytter)</t>
  </si>
  <si>
    <t>Flyttegebyr med måleraflæsning (gebyr for både til- og fraflytter)</t>
  </si>
  <si>
    <t>Gebyr for oplysning til advokat/ejendomsmægler ved hushandel</t>
  </si>
  <si>
    <t>momsfrit</t>
  </si>
  <si>
    <t>Genåbningsgebyr + faktiske omkostninger ved genåbning</t>
  </si>
  <si>
    <t>Lukkegebyr + faktiske omkostninger ved lukning</t>
  </si>
  <si>
    <t>Udskiftning af frostsprængt måler</t>
  </si>
  <si>
    <t xml:space="preserve">I øvrigt henvises til vandværkets regulativ, der kan ses på www.kundby-vand.dk </t>
  </si>
  <si>
    <t>Takstbladet træder i kraft pr. 1. januar 2023 og er gældende til nyt takstblad er godkendt.</t>
  </si>
  <si>
    <t>Drifts- og anlægsbidrag er godkendt af Holbæk kommune den:</t>
  </si>
  <si>
    <t>Vandværket fjernaflæser målerne pr. 31. december</t>
  </si>
  <si>
    <t>Stikprøver udføres af vandværket, der skal være fri adgang til kontrol af vandinstallation.</t>
  </si>
  <si>
    <t>Datovanding : lige husnr. på lige datoer og ulige husnr. Ulige datoer. Ved overtrædelse lukkes der for vandet.</t>
  </si>
  <si>
    <t>målere i drift (+/- 4%), betales kontrollen af rekvirenten. Overskrides grænseværdierne betaler vandværket kontrolomkostningerne.</t>
  </si>
  <si>
    <t>Takstblad for Kundby Vandværk A.m.b.a. 2023</t>
  </si>
  <si>
    <t>Målerafgift pr. måler</t>
  </si>
  <si>
    <t>Hovedanlægsbidrag Pr. bolig- /erhvervsenhed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</si>
</sst>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0" fillId="0" borderId="3" xfId="0" applyBorder="1"/>
    <xf numFmtId="0" fontId="0" fillId="0" borderId="6" xfId="0" applyBorder="1"/>
    <xf numFmtId="0" fontId="5" fillId="0" borderId="6" xfId="0" applyFont="1" applyBorder="1"/>
    <xf numFmtId="0" fontId="0" fillId="0" borderId="11" xfId="0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2" fontId="0" fillId="0" borderId="0" xfId="0" applyNumberFormat="1"/>
    <xf numFmtId="0" fontId="3" fillId="0" borderId="2" xfId="0" applyFont="1" applyBorder="1"/>
    <xf numFmtId="0" fontId="3" fillId="0" borderId="5" xfId="0" applyFont="1" applyBorder="1"/>
    <xf numFmtId="0" fontId="5" fillId="0" borderId="10" xfId="0" applyFont="1" applyBorder="1"/>
    <xf numFmtId="0" fontId="5" fillId="0" borderId="2" xfId="0" applyFont="1" applyBorder="1"/>
    <xf numFmtId="43" fontId="5" fillId="0" borderId="1" xfId="1" applyFont="1" applyBorder="1"/>
    <xf numFmtId="0" fontId="5" fillId="0" borderId="4" xfId="0" applyFont="1" applyBorder="1" applyAlignment="1">
      <alignment horizontal="right"/>
    </xf>
    <xf numFmtId="43" fontId="5" fillId="0" borderId="4" xfId="1" applyFont="1" applyBorder="1"/>
    <xf numFmtId="43" fontId="5" fillId="0" borderId="15" xfId="1" applyFont="1" applyBorder="1"/>
    <xf numFmtId="43" fontId="5" fillId="0" borderId="12" xfId="1" applyFont="1" applyBorder="1"/>
    <xf numFmtId="4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3" fontId="3" fillId="0" borderId="1" xfId="0" applyNumberFormat="1" applyFont="1" applyBorder="1"/>
    <xf numFmtId="0" fontId="7" fillId="0" borderId="0" xfId="0" applyFont="1"/>
    <xf numFmtId="0" fontId="2" fillId="0" borderId="6" xfId="0" applyFont="1" applyBorder="1"/>
    <xf numFmtId="0" fontId="2" fillId="0" borderId="13" xfId="0" applyFont="1" applyBorder="1" applyAlignment="1">
      <alignment horizontal="center"/>
    </xf>
    <xf numFmtId="43" fontId="3" fillId="0" borderId="13" xfId="0" applyNumberFormat="1" applyFont="1" applyBorder="1"/>
    <xf numFmtId="0" fontId="8" fillId="0" borderId="5" xfId="0" applyFont="1" applyBorder="1"/>
    <xf numFmtId="0" fontId="10" fillId="0" borderId="6" xfId="0" applyFont="1" applyBorder="1"/>
    <xf numFmtId="0" fontId="10" fillId="0" borderId="13" xfId="0" applyFont="1" applyBorder="1" applyAlignment="1">
      <alignment horizontal="center"/>
    </xf>
    <xf numFmtId="43" fontId="11" fillId="0" borderId="13" xfId="0" applyNumberFormat="1" applyFont="1" applyBorder="1"/>
    <xf numFmtId="2" fontId="11" fillId="0" borderId="7" xfId="0" applyNumberFormat="1" applyFont="1" applyBorder="1"/>
    <xf numFmtId="0" fontId="12" fillId="0" borderId="0" xfId="0" applyFont="1"/>
    <xf numFmtId="0" fontId="2" fillId="0" borderId="0" xfId="0" applyFont="1"/>
    <xf numFmtId="0" fontId="13" fillId="0" borderId="6" xfId="0" applyFont="1" applyBorder="1"/>
    <xf numFmtId="0" fontId="14" fillId="0" borderId="0" xfId="0" applyFont="1"/>
    <xf numFmtId="0" fontId="11" fillId="0" borderId="8" xfId="0" applyFont="1" applyBorder="1"/>
    <xf numFmtId="2" fontId="3" fillId="0" borderId="13" xfId="0" applyNumberFormat="1" applyFont="1" applyBorder="1"/>
    <xf numFmtId="0" fontId="15" fillId="0" borderId="8" xfId="0" applyFont="1" applyBorder="1"/>
    <xf numFmtId="0" fontId="2" fillId="0" borderId="14" xfId="0" applyFont="1" applyBorder="1" applyAlignment="1">
      <alignment horizontal="center"/>
    </xf>
    <xf numFmtId="43" fontId="3" fillId="0" borderId="14" xfId="0" applyNumberFormat="1" applyFont="1" applyBorder="1"/>
    <xf numFmtId="2" fontId="3" fillId="0" borderId="9" xfId="0" applyNumberFormat="1" applyFont="1" applyBorder="1"/>
    <xf numFmtId="0" fontId="3" fillId="0" borderId="2" xfId="0" applyFont="1" applyBorder="1" applyAlignment="1">
      <alignment horizontal="left"/>
    </xf>
    <xf numFmtId="2" fontId="3" fillId="0" borderId="1" xfId="0" applyNumberFormat="1" applyFont="1" applyBorder="1"/>
    <xf numFmtId="49" fontId="5" fillId="0" borderId="4" xfId="1" applyNumberFormat="1" applyFont="1" applyBorder="1" applyAlignment="1">
      <alignment horizontal="right"/>
    </xf>
    <xf numFmtId="0" fontId="2" fillId="0" borderId="5" xfId="0" applyFont="1" applyBorder="1"/>
    <xf numFmtId="43" fontId="10" fillId="0" borderId="13" xfId="0" applyNumberFormat="1" applyFont="1" applyBorder="1"/>
    <xf numFmtId="43" fontId="10" fillId="0" borderId="7" xfId="0" applyNumberFormat="1" applyFont="1" applyBorder="1"/>
    <xf numFmtId="43" fontId="10" fillId="0" borderId="14" xfId="1" applyFont="1" applyBorder="1"/>
    <xf numFmtId="43" fontId="10" fillId="0" borderId="9" xfId="0" applyNumberFormat="1" applyFont="1" applyBorder="1"/>
    <xf numFmtId="43" fontId="10" fillId="0" borderId="1" xfId="1" applyFont="1" applyBorder="1"/>
    <xf numFmtId="43" fontId="10" fillId="0" borderId="1" xfId="0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3B7E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 sz="1500" baseline="0"/>
              <a:t>1 m³ vand koster kr. 70,98 i 2018</a:t>
            </a:r>
          </a:p>
          <a:p>
            <a:pPr>
              <a:defRPr/>
            </a:pPr>
            <a:r>
              <a:rPr lang="da-DK" sz="1500" baseline="0"/>
              <a:t>(vand ind og vand ud ved gns. forbrug på 100 m³) </a:t>
            </a:r>
          </a:p>
        </c:rich>
      </c:tx>
      <c:layout>
        <c:manualLayout>
          <c:xMode val="edge"/>
          <c:yMode val="edge"/>
          <c:x val="0.16484848484848594"/>
          <c:y val="1.5827322284015285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601296703115867E-2"/>
          <c:y val="0.15754690196799875"/>
          <c:w val="0.90425822164079062"/>
          <c:h val="0.76000347232862253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1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</c:spPr>
            <c:extLst>
              <c:ext xmlns:c16="http://schemas.microsoft.com/office/drawing/2014/chart" uri="{C3380CC4-5D6E-409C-BE32-E72D297353CC}">
                <c16:uniqueId val="{00000000-E1C6-4501-B319-BA8906143B90}"/>
              </c:ext>
            </c:extLst>
          </c:dPt>
          <c:dPt>
            <c:idx val="1"/>
            <c:bubble3D val="0"/>
            <c:explosion val="18"/>
            <c:spPr>
              <a:blipFill>
                <a:blip xmlns:r="http://schemas.openxmlformats.org/officeDocument/2006/relationships" r:embed="rId2"/>
                <a:tile tx="0" ty="0" sx="100000" sy="100000" flip="none" algn="tl"/>
              </a:blipFill>
            </c:spPr>
            <c:extLst>
              <c:ext xmlns:c16="http://schemas.microsoft.com/office/drawing/2014/chart" uri="{C3380CC4-5D6E-409C-BE32-E72D297353CC}">
                <c16:uniqueId val="{00000001-E1C6-4501-B319-BA8906143B90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</c:spPr>
            <c:extLst>
              <c:ext xmlns:c16="http://schemas.microsoft.com/office/drawing/2014/chart" uri="{C3380CC4-5D6E-409C-BE32-E72D297353CC}">
                <c16:uniqueId val="{00000002-E1C6-4501-B319-BA8906143B90}"/>
              </c:ext>
            </c:extLst>
          </c:dPt>
          <c:dPt>
            <c:idx val="4"/>
            <c:bubble3D val="0"/>
            <c:spPr>
              <a:blipFill>
                <a:blip xmlns:r="http://schemas.openxmlformats.org/officeDocument/2006/relationships" r:embed="rId4"/>
                <a:tile tx="0" ty="0" sx="100000" sy="100000" flip="none" algn="tl"/>
              </a:blipFill>
            </c:spPr>
            <c:extLst>
              <c:ext xmlns:c16="http://schemas.microsoft.com/office/drawing/2014/chart" uri="{C3380CC4-5D6E-409C-BE32-E72D297353CC}">
                <c16:uniqueId val="{00000003-E1C6-4501-B319-BA8906143B90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4-E1C6-4501-B319-BA8906143B90}"/>
              </c:ext>
            </c:extLst>
          </c:dPt>
          <c:dLbls>
            <c:dLbl>
              <c:idx val="0"/>
              <c:layout>
                <c:manualLayout>
                  <c:x val="-8.4152576539218066E-2"/>
                  <c:y val="-2.15964612815006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Fastafgift vand 3,50 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1C6-4501-B319-BA8906143B90}"/>
                </c:ext>
              </c:extLst>
            </c:dLbl>
            <c:dLbl>
              <c:idx val="1"/>
              <c:layout>
                <c:manualLayout>
                  <c:x val="-2.7755699816519935E-3"/>
                  <c:y val="-2.75843841198172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C6-4501-B319-BA8906143B90}"/>
                </c:ext>
              </c:extLst>
            </c:dLbl>
            <c:dLbl>
              <c:idx val="2"/>
              <c:layout>
                <c:manualLayout>
                  <c:x val="-0.17494269329186599"/>
                  <c:y val="3.441642347154158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6-4501-B319-BA8906143B90}"/>
                </c:ext>
              </c:extLst>
            </c:dLbl>
            <c:dLbl>
              <c:idx val="4"/>
              <c:layout>
                <c:manualLayout>
                  <c:x val="9.455697348176581E-2"/>
                  <c:y val="-0.2665951775483317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C6-4501-B319-BA8906143B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baseline="0"/>
                </a:pPr>
                <a:endParaRPr lang="da-DK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'Ark3'!$C$6:$C$11</c:f>
              <c:strCache>
                <c:ptCount val="6"/>
                <c:pt idx="0">
                  <c:v>Fastafgift vand</c:v>
                </c:pt>
                <c:pt idx="1">
                  <c:v>Variabel vand</c:v>
                </c:pt>
                <c:pt idx="2">
                  <c:v>Vandskat</c:v>
                </c:pt>
                <c:pt idx="3">
                  <c:v>Afledning fast</c:v>
                </c:pt>
                <c:pt idx="4">
                  <c:v>Afledning variabel</c:v>
                </c:pt>
                <c:pt idx="5">
                  <c:v>moms</c:v>
                </c:pt>
              </c:strCache>
            </c:strRef>
          </c:cat>
          <c:val>
            <c:numRef>
              <c:f>'Ark3'!$D$6:$D$11</c:f>
              <c:numCache>
                <c:formatCode>#,##0.00</c:formatCode>
                <c:ptCount val="6"/>
                <c:pt idx="0">
                  <c:v>3.5</c:v>
                </c:pt>
                <c:pt idx="1">
                  <c:v>4.6500000000000004</c:v>
                </c:pt>
                <c:pt idx="2">
                  <c:v>6.37</c:v>
                </c:pt>
                <c:pt idx="3">
                  <c:v>5.96</c:v>
                </c:pt>
                <c:pt idx="4">
                  <c:v>36.299999999999997</c:v>
                </c:pt>
                <c:pt idx="5">
                  <c:v>14.195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C6-4501-B319-BA890614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</c:spPr>
  <c:printSettings>
    <c:headerFooter/>
    <c:pageMargins b="0.75000000000000966" l="0.70000000000000062" r="0.70000000000000062" t="0.75000000000000966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38100</xdr:rowOff>
    </xdr:from>
    <xdr:to>
      <xdr:col>17</xdr:col>
      <xdr:colOff>600075</xdr:colOff>
      <xdr:row>29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showWhiteSpace="0" view="pageLayout" zoomScaleNormal="100" workbookViewId="0">
      <selection activeCell="I16" sqref="I16"/>
    </sheetView>
  </sheetViews>
  <sheetFormatPr defaultColWidth="9.140625" defaultRowHeight="15" x14ac:dyDescent="0.25"/>
  <cols>
    <col min="1" max="1" width="12.5703125" bestFit="1" customWidth="1"/>
    <col min="6" max="6" width="7.7109375" customWidth="1"/>
    <col min="7" max="7" width="3.7109375" customWidth="1"/>
    <col min="8" max="9" width="11.42578125" customWidth="1"/>
    <col min="10" max="10" width="8.28515625" customWidth="1"/>
  </cols>
  <sheetData>
    <row r="1" spans="1:10" ht="18" customHeight="1" x14ac:dyDescent="0.25"/>
    <row r="2" spans="1:10" ht="18.75" x14ac:dyDescent="0.3">
      <c r="B2" s="1" t="s">
        <v>47</v>
      </c>
    </row>
    <row r="3" spans="1:10" ht="8.25" customHeight="1" x14ac:dyDescent="0.25"/>
    <row r="4" spans="1:10" x14ac:dyDescent="0.25">
      <c r="A4" s="6" t="s">
        <v>23</v>
      </c>
      <c r="B4" s="7"/>
      <c r="C4" s="7"/>
      <c r="D4" s="7"/>
      <c r="E4" s="7"/>
      <c r="F4" s="7"/>
      <c r="G4" s="8"/>
      <c r="H4" s="21" t="s">
        <v>0</v>
      </c>
      <c r="I4" s="22" t="s">
        <v>1</v>
      </c>
    </row>
    <row r="5" spans="1:10" x14ac:dyDescent="0.25">
      <c r="A5" s="11" t="s">
        <v>27</v>
      </c>
      <c r="B5" s="29"/>
      <c r="C5" s="29"/>
      <c r="D5" s="29"/>
      <c r="E5" s="29"/>
      <c r="F5" s="29"/>
      <c r="G5" s="30" t="s">
        <v>2</v>
      </c>
      <c r="H5" s="31">
        <v>500</v>
      </c>
      <c r="I5" s="42">
        <f>+H5*1.25</f>
        <v>625</v>
      </c>
    </row>
    <row r="6" spans="1:10" x14ac:dyDescent="0.25">
      <c r="A6" s="11" t="s">
        <v>48</v>
      </c>
      <c r="B6" s="29"/>
      <c r="C6" s="29"/>
      <c r="D6" s="29"/>
      <c r="E6" s="29"/>
      <c r="F6" s="29"/>
      <c r="G6" s="30" t="s">
        <v>2</v>
      </c>
      <c r="H6" s="31">
        <v>100</v>
      </c>
      <c r="I6" s="42">
        <f>+H6*1.25</f>
        <v>125</v>
      </c>
    </row>
    <row r="7" spans="1:10" ht="15.75" x14ac:dyDescent="0.25">
      <c r="A7" s="32" t="s">
        <v>21</v>
      </c>
      <c r="B7" s="33"/>
      <c r="C7" s="33"/>
      <c r="D7" s="33"/>
      <c r="E7" s="33"/>
      <c r="F7" s="33"/>
      <c r="G7" s="34" t="s">
        <v>2</v>
      </c>
      <c r="H7" s="35">
        <v>5</v>
      </c>
      <c r="I7" s="36">
        <f>+H7*1.25</f>
        <v>6.25</v>
      </c>
      <c r="J7" s="9"/>
    </row>
    <row r="8" spans="1:10" ht="14.25" customHeight="1" x14ac:dyDescent="0.25">
      <c r="A8" s="43" t="s">
        <v>25</v>
      </c>
      <c r="B8" s="38"/>
      <c r="C8" s="38"/>
      <c r="D8" s="38"/>
      <c r="E8" s="38"/>
      <c r="F8" s="38"/>
      <c r="G8" s="44" t="s">
        <v>2</v>
      </c>
      <c r="H8" s="45">
        <v>6.37</v>
      </c>
      <c r="I8" s="46">
        <f t="shared" ref="I8" si="0">+H8*1.25</f>
        <v>7.9625000000000004</v>
      </c>
    </row>
    <row r="9" spans="1:10" x14ac:dyDescent="0.25">
      <c r="A9" s="47" t="s">
        <v>20</v>
      </c>
      <c r="B9" s="7"/>
      <c r="C9" s="7"/>
      <c r="D9" s="7"/>
      <c r="E9" s="7"/>
      <c r="F9" s="7"/>
      <c r="G9" s="26" t="s">
        <v>2</v>
      </c>
      <c r="H9" s="27">
        <f>SUM(H7:H8)</f>
        <v>11.370000000000001</v>
      </c>
      <c r="I9" s="48">
        <f>SUM(I7:I8)</f>
        <v>14.2125</v>
      </c>
    </row>
    <row r="10" spans="1:10" ht="10.5" customHeight="1" x14ac:dyDescent="0.25">
      <c r="G10" s="25"/>
    </row>
    <row r="11" spans="1:10" x14ac:dyDescent="0.25">
      <c r="A11" s="6" t="s">
        <v>3</v>
      </c>
      <c r="B11" s="7"/>
      <c r="C11" s="7"/>
      <c r="D11" s="7"/>
      <c r="E11" s="7"/>
      <c r="F11" s="7"/>
      <c r="G11" s="26"/>
      <c r="H11" s="21" t="s">
        <v>0</v>
      </c>
      <c r="I11" s="22" t="s">
        <v>1</v>
      </c>
    </row>
    <row r="12" spans="1:10" x14ac:dyDescent="0.25">
      <c r="A12" s="50" t="s">
        <v>49</v>
      </c>
      <c r="B12" s="3"/>
      <c r="C12" s="4"/>
      <c r="D12" s="4"/>
      <c r="E12" s="3"/>
      <c r="F12" s="3"/>
      <c r="G12" s="30" t="s">
        <v>2</v>
      </c>
      <c r="H12" s="51">
        <v>12440</v>
      </c>
      <c r="I12" s="52">
        <f>SUM(H12*1.25)</f>
        <v>15550</v>
      </c>
    </row>
    <row r="13" spans="1:10" x14ac:dyDescent="0.25">
      <c r="A13" s="11" t="s">
        <v>28</v>
      </c>
      <c r="B13" s="3"/>
      <c r="C13" s="3"/>
      <c r="D13" s="3"/>
      <c r="E13" s="3"/>
      <c r="F13" s="3"/>
      <c r="G13" s="30" t="s">
        <v>2</v>
      </c>
      <c r="H13" s="51">
        <v>20905</v>
      </c>
      <c r="I13" s="51">
        <f t="shared" ref="I13:I15" si="1">SUM(H13*1.25)</f>
        <v>26131.25</v>
      </c>
    </row>
    <row r="14" spans="1:10" hidden="1" x14ac:dyDescent="0.25">
      <c r="A14" s="41" t="s">
        <v>24</v>
      </c>
      <c r="G14" s="44" t="s">
        <v>2</v>
      </c>
      <c r="H14" s="53">
        <v>59231</v>
      </c>
      <c r="I14" s="54">
        <f t="shared" si="1"/>
        <v>74038.75</v>
      </c>
    </row>
    <row r="15" spans="1:10" x14ac:dyDescent="0.25">
      <c r="A15" s="10" t="s">
        <v>22</v>
      </c>
      <c r="B15" s="2"/>
      <c r="C15" s="2"/>
      <c r="D15" s="2"/>
      <c r="E15" s="2"/>
      <c r="F15" s="2"/>
      <c r="G15" s="26" t="s">
        <v>2</v>
      </c>
      <c r="H15" s="55">
        <v>3162</v>
      </c>
      <c r="I15" s="56">
        <f t="shared" si="1"/>
        <v>3952.5</v>
      </c>
    </row>
    <row r="16" spans="1:10" x14ac:dyDescent="0.25">
      <c r="A16" s="39"/>
      <c r="B16" s="40"/>
      <c r="C16" s="40"/>
      <c r="D16" s="40"/>
      <c r="E16" s="40"/>
      <c r="F16" s="40"/>
      <c r="G16" s="40"/>
      <c r="H16" s="40"/>
      <c r="I16" s="40"/>
    </row>
    <row r="17" spans="1:9" ht="18" customHeight="1" x14ac:dyDescent="0.25">
      <c r="A17" s="20" t="s">
        <v>26</v>
      </c>
    </row>
    <row r="18" spans="1:9" ht="11.25" hidden="1" customHeight="1" x14ac:dyDescent="0.25">
      <c r="A18" s="20" t="s">
        <v>43</v>
      </c>
      <c r="B18" s="28"/>
      <c r="C18" s="28"/>
      <c r="D18" s="28"/>
      <c r="E18" s="28"/>
      <c r="F18" s="28"/>
      <c r="G18" s="28"/>
      <c r="H18" s="28"/>
      <c r="I18" s="28"/>
    </row>
    <row r="19" spans="1:9" ht="15" customHeight="1" x14ac:dyDescent="0.25">
      <c r="A19" s="37" t="s">
        <v>44</v>
      </c>
      <c r="B19" s="28"/>
      <c r="C19" s="28"/>
      <c r="D19" s="28"/>
      <c r="E19" s="28"/>
      <c r="F19" s="28"/>
      <c r="G19" s="28"/>
      <c r="H19" s="28"/>
      <c r="I19" s="28"/>
    </row>
    <row r="20" spans="1:9" ht="15" customHeight="1" x14ac:dyDescent="0.25">
      <c r="A20" s="37" t="s">
        <v>45</v>
      </c>
      <c r="B20" s="28"/>
      <c r="C20" s="28"/>
      <c r="D20" s="28"/>
      <c r="E20" s="28"/>
      <c r="F20" s="28"/>
      <c r="G20" s="28"/>
      <c r="H20" s="28"/>
      <c r="I20" s="28"/>
    </row>
    <row r="21" spans="1:9" ht="15" customHeight="1" x14ac:dyDescent="0.25">
      <c r="B21" s="28"/>
      <c r="C21" s="28"/>
      <c r="D21" s="28"/>
      <c r="E21" s="28"/>
      <c r="F21" s="28"/>
      <c r="G21" s="28"/>
      <c r="H21" s="28"/>
      <c r="I21" s="28"/>
    </row>
    <row r="22" spans="1:9" ht="18" customHeight="1" x14ac:dyDescent="0.25">
      <c r="A22" s="20" t="s">
        <v>29</v>
      </c>
    </row>
    <row r="23" spans="1:9" ht="3" customHeight="1" x14ac:dyDescent="0.25">
      <c r="A23" s="20"/>
    </row>
    <row r="24" spans="1:9" ht="4.5" customHeight="1" x14ac:dyDescent="0.25">
      <c r="A24" s="20"/>
    </row>
    <row r="26" spans="1:9" ht="3.75" customHeight="1" x14ac:dyDescent="0.25">
      <c r="A26" s="20"/>
    </row>
    <row r="27" spans="1:9" x14ac:dyDescent="0.25">
      <c r="A27" s="20" t="s">
        <v>19</v>
      </c>
    </row>
    <row r="28" spans="1:9" x14ac:dyDescent="0.25">
      <c r="A28" s="20" t="s">
        <v>4</v>
      </c>
    </row>
    <row r="29" spans="1:9" ht="3.75" customHeight="1" x14ac:dyDescent="0.25">
      <c r="A29" s="20"/>
    </row>
    <row r="30" spans="1:9" x14ac:dyDescent="0.25">
      <c r="A30" s="20" t="s">
        <v>5</v>
      </c>
    </row>
    <row r="31" spans="1:9" x14ac:dyDescent="0.25">
      <c r="A31" s="20" t="s">
        <v>6</v>
      </c>
    </row>
    <row r="32" spans="1:9" ht="5.25" customHeight="1" x14ac:dyDescent="0.25"/>
    <row r="33" spans="1:10" x14ac:dyDescent="0.25">
      <c r="A33" s="6" t="s">
        <v>7</v>
      </c>
      <c r="B33" s="7"/>
      <c r="C33" s="7"/>
      <c r="D33" s="7"/>
      <c r="E33" s="7"/>
      <c r="F33" s="7"/>
      <c r="G33" s="8"/>
      <c r="H33" s="21" t="s">
        <v>0</v>
      </c>
      <c r="I33" s="22" t="s">
        <v>1</v>
      </c>
      <c r="J33" s="9"/>
    </row>
    <row r="34" spans="1:10" x14ac:dyDescent="0.25">
      <c r="A34" s="13" t="s">
        <v>8</v>
      </c>
      <c r="B34" s="2"/>
      <c r="C34" s="2"/>
      <c r="D34" s="2"/>
      <c r="E34" s="2"/>
      <c r="F34" s="2"/>
      <c r="G34" s="23" t="s">
        <v>2</v>
      </c>
      <c r="H34" s="14">
        <v>100</v>
      </c>
      <c r="I34" s="15" t="s">
        <v>9</v>
      </c>
      <c r="J34" s="9"/>
    </row>
    <row r="35" spans="1:10" x14ac:dyDescent="0.25">
      <c r="A35" s="13" t="s">
        <v>30</v>
      </c>
      <c r="B35" s="2"/>
      <c r="C35" s="2"/>
      <c r="D35" s="2"/>
      <c r="E35" s="2"/>
      <c r="F35" s="2"/>
      <c r="G35" s="23" t="s">
        <v>2</v>
      </c>
      <c r="H35" s="14">
        <v>300</v>
      </c>
      <c r="I35" s="16">
        <f t="shared" ref="I35:I40" si="2">1.25*H35</f>
        <v>375</v>
      </c>
      <c r="J35" s="9"/>
    </row>
    <row r="36" spans="1:10" x14ac:dyDescent="0.25">
      <c r="A36" s="13" t="s">
        <v>31</v>
      </c>
      <c r="B36" s="2"/>
      <c r="C36" s="2"/>
      <c r="D36" s="2"/>
      <c r="E36" s="2"/>
      <c r="F36" s="2"/>
      <c r="G36" s="23" t="s">
        <v>2</v>
      </c>
      <c r="H36" s="14">
        <v>100</v>
      </c>
      <c r="I36" s="16">
        <f t="shared" si="2"/>
        <v>125</v>
      </c>
      <c r="J36" s="9"/>
    </row>
    <row r="37" spans="1:10" x14ac:dyDescent="0.25">
      <c r="A37" s="13" t="s">
        <v>32</v>
      </c>
      <c r="B37" s="2"/>
      <c r="C37" s="2"/>
      <c r="D37" s="2"/>
      <c r="E37" s="2"/>
      <c r="F37" s="2"/>
      <c r="G37" s="23" t="s">
        <v>2</v>
      </c>
      <c r="H37" s="14">
        <v>500</v>
      </c>
      <c r="I37" s="16">
        <f t="shared" si="2"/>
        <v>625</v>
      </c>
      <c r="J37" s="9"/>
    </row>
    <row r="38" spans="1:10" x14ac:dyDescent="0.25">
      <c r="A38" s="13" t="s">
        <v>33</v>
      </c>
      <c r="B38" s="2"/>
      <c r="C38" s="2"/>
      <c r="D38" s="2"/>
      <c r="E38" s="2"/>
      <c r="F38" s="2"/>
      <c r="G38" s="23" t="s">
        <v>2</v>
      </c>
      <c r="H38" s="14">
        <v>200</v>
      </c>
      <c r="I38" s="16">
        <f t="shared" si="2"/>
        <v>250</v>
      </c>
      <c r="J38" s="9"/>
    </row>
    <row r="39" spans="1:10" x14ac:dyDescent="0.25">
      <c r="A39" s="13" t="s">
        <v>34</v>
      </c>
      <c r="B39" s="2"/>
      <c r="C39" s="2"/>
      <c r="D39" s="2"/>
      <c r="E39" s="2"/>
      <c r="F39" s="2"/>
      <c r="G39" s="23" t="s">
        <v>2</v>
      </c>
      <c r="H39" s="14">
        <v>350</v>
      </c>
      <c r="I39" s="16">
        <f t="shared" si="2"/>
        <v>437.5</v>
      </c>
      <c r="J39" s="9"/>
    </row>
    <row r="40" spans="1:10" x14ac:dyDescent="0.25">
      <c r="A40" s="13" t="s">
        <v>35</v>
      </c>
      <c r="B40" s="2"/>
      <c r="C40" s="2"/>
      <c r="D40" s="2"/>
      <c r="E40" s="2"/>
      <c r="F40" s="2"/>
      <c r="G40" s="23" t="s">
        <v>2</v>
      </c>
      <c r="H40" s="14">
        <v>200</v>
      </c>
      <c r="I40" s="16">
        <f t="shared" si="2"/>
        <v>250</v>
      </c>
      <c r="J40" s="9"/>
    </row>
    <row r="41" spans="1:10" x14ac:dyDescent="0.25">
      <c r="A41" s="13" t="s">
        <v>38</v>
      </c>
      <c r="B41" s="2"/>
      <c r="C41" s="2"/>
      <c r="D41" s="2"/>
      <c r="E41" s="2"/>
      <c r="F41" s="2"/>
      <c r="G41" s="23" t="s">
        <v>2</v>
      </c>
      <c r="H41" s="14">
        <v>600</v>
      </c>
      <c r="I41" s="49" t="s">
        <v>36</v>
      </c>
      <c r="J41" s="9"/>
    </row>
    <row r="42" spans="1:10" x14ac:dyDescent="0.25">
      <c r="A42" s="12" t="s">
        <v>37</v>
      </c>
      <c r="B42" s="5"/>
      <c r="C42" s="5"/>
      <c r="D42" s="5"/>
      <c r="E42" s="5"/>
      <c r="F42" s="5"/>
      <c r="G42" s="23" t="s">
        <v>2</v>
      </c>
      <c r="H42" s="17">
        <v>1000</v>
      </c>
      <c r="I42" s="18">
        <f>1.25*H42</f>
        <v>1250</v>
      </c>
      <c r="J42" s="9"/>
    </row>
    <row r="43" spans="1:10" x14ac:dyDescent="0.25">
      <c r="A43" s="12" t="s">
        <v>39</v>
      </c>
      <c r="B43" s="5"/>
      <c r="C43" s="5"/>
      <c r="D43" s="5"/>
      <c r="E43" s="5"/>
      <c r="F43" s="5"/>
      <c r="G43" s="24" t="s">
        <v>2</v>
      </c>
      <c r="H43" s="17">
        <v>2500</v>
      </c>
      <c r="I43" s="18">
        <f>1.25*H43</f>
        <v>3125</v>
      </c>
      <c r="J43" s="9"/>
    </row>
    <row r="44" spans="1:10" x14ac:dyDescent="0.25">
      <c r="A44" s="20" t="s">
        <v>10</v>
      </c>
    </row>
    <row r="45" spans="1:10" x14ac:dyDescent="0.25">
      <c r="A45" s="20" t="s">
        <v>46</v>
      </c>
    </row>
    <row r="46" spans="1:10" ht="5.25" customHeight="1" x14ac:dyDescent="0.25">
      <c r="A46" s="20"/>
    </row>
    <row r="47" spans="1:10" x14ac:dyDescent="0.25">
      <c r="A47" s="20" t="s">
        <v>40</v>
      </c>
    </row>
    <row r="48" spans="1:10" ht="9.75" customHeight="1" x14ac:dyDescent="0.25"/>
    <row r="49" spans="1:1" x14ac:dyDescent="0.25">
      <c r="A49" t="s">
        <v>41</v>
      </c>
    </row>
    <row r="50" spans="1:1" ht="4.5" customHeight="1" x14ac:dyDescent="0.25"/>
    <row r="51" spans="1:1" x14ac:dyDescent="0.25">
      <c r="A51" t="s">
        <v>42</v>
      </c>
    </row>
  </sheetData>
  <pageMargins left="0.70866141732283472" right="0.31496062992125984" top="0.94488188976377963" bottom="0.74803149606299213" header="0.31496062992125984" footer="0.31496062992125984"/>
  <pageSetup paperSize="9" orientation="portrait" verticalDpi="300" r:id="rId1"/>
  <headerFooter>
    <oddFooter xml:space="preserve">&amp;R&amp;8&amp;K3B7ECF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T12"/>
  <sheetViews>
    <sheetView workbookViewId="0">
      <selection activeCell="P34" sqref="P34"/>
    </sheetView>
  </sheetViews>
  <sheetFormatPr defaultRowHeight="15" x14ac:dyDescent="0.25"/>
  <cols>
    <col min="3" max="3" width="20.140625" customWidth="1"/>
  </cols>
  <sheetData>
    <row r="3" spans="3:20" x14ac:dyDescent="0.25">
      <c r="C3" t="s">
        <v>13</v>
      </c>
    </row>
    <row r="5" spans="3:20" x14ac:dyDescent="0.25">
      <c r="D5">
        <v>2016</v>
      </c>
      <c r="E5">
        <v>2015</v>
      </c>
    </row>
    <row r="6" spans="3:20" x14ac:dyDescent="0.25">
      <c r="C6" t="s">
        <v>14</v>
      </c>
      <c r="D6" s="19">
        <v>3.5</v>
      </c>
      <c r="E6" s="19">
        <v>3.35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3:20" x14ac:dyDescent="0.25">
      <c r="C7" t="s">
        <v>15</v>
      </c>
      <c r="D7" s="19">
        <v>4.6500000000000004</v>
      </c>
      <c r="E7" s="19">
        <v>4.75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3:20" x14ac:dyDescent="0.25">
      <c r="C8" t="s">
        <v>16</v>
      </c>
      <c r="D8" s="19">
        <v>6.37</v>
      </c>
      <c r="E8" s="19">
        <v>6.53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3:20" x14ac:dyDescent="0.25">
      <c r="C9" t="s">
        <v>17</v>
      </c>
      <c r="D9" s="19">
        <v>5.96</v>
      </c>
      <c r="E9" s="19">
        <v>5.74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3:20" x14ac:dyDescent="0.25">
      <c r="C10" t="s">
        <v>18</v>
      </c>
      <c r="D10" s="19">
        <v>36.299999999999997</v>
      </c>
      <c r="E10" s="19">
        <v>34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3:20" x14ac:dyDescent="0.25">
      <c r="C11" t="s">
        <v>11</v>
      </c>
      <c r="D11" s="19">
        <f>SUM(D6:D10)*0.25</f>
        <v>14.195</v>
      </c>
      <c r="E11" s="19">
        <f>SUM(E6:E10)*0.25</f>
        <v>13.592499999999999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3:20" x14ac:dyDescent="0.25">
      <c r="C12" t="s">
        <v>12</v>
      </c>
      <c r="D12" s="19">
        <f>SUM(D6:D11)</f>
        <v>70.974999999999994</v>
      </c>
      <c r="E12" s="19">
        <f>SUM(E6:E11)</f>
        <v>67.962499999999991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Takstblad (2)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Ipsen</dc:creator>
  <cp:lastModifiedBy>Jens Erik Christiansen</cp:lastModifiedBy>
  <cp:lastPrinted>2022-08-13T13:04:30Z</cp:lastPrinted>
  <dcterms:created xsi:type="dcterms:W3CDTF">2012-12-09T13:51:06Z</dcterms:created>
  <dcterms:modified xsi:type="dcterms:W3CDTF">2023-05-31T10:37:59Z</dcterms:modified>
</cp:coreProperties>
</file>